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<sst xmlns="http://schemas.openxmlformats.org/spreadsheetml/2006/main" count="99" uniqueCount="86">
  <si>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</si>
  <si>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</si>
  <si>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</si>
  <si>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</si>
  <si>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</si>
  <si>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</si>
  <si>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</si>
  <si>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</si>
  <si>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</si>
  <si>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Итого затрачено по дому (+ 18% НДС)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</si>
  <si>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</si>
  <si>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</si>
  <si>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</si>
  <si>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</si>
  <si>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</si>
  <si>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</si>
  <si>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</si>
  <si>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</si>
  <si>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</si>
  <si>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</si>
  <si>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</si>
  <si>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</si>
  <si>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</si>
  <si>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</si>
  <si>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</si>
  <si>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</si>
  <si>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</si>
  <si>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</si>
  <si>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</si>
  <si>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</si>
  <si>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Адрес дома: 9-е ЯНВАРЯ, 1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</si>
  <si>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</si>
  <si>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</si>
  <si>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</si>
  <si>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</si>
  <si>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</si>
  <si>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</si>
  <si>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</si>
  <si>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</si>
  <si>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</si>
  <si>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</si>
  <si>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</si>
  <si>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</si>
  <si>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</si>
  <si>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</si>
  <si>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</si>
  <si>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</si>
  <si>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</si>
  <si>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</si>
  <si>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</si>
  <si>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</si>
  <si>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</si>
  <si>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</si>
  <si>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</si>
  <si>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</si>
  <si>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</si>
  <si>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</si>
  <si>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</si>
  <si>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</si>
  <si>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</si>
  <si>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</si>
  <si>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</si>
  <si>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</si>
  <si>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</si>
  <si>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</si>
  <si>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</si>
  <si>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</si>
  <si>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</si>
  <si>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</si>
  <si>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</si>
  <si>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</si>
  <si>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</si>
  <si>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</si>
  <si>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</si>
  <si>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</si>
  <si>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</si>
  <si>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</si>
  <si>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</si>
  <si>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</si>
  <si>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</si>
  <si>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Сумма</t>
  </si>
  <si>
    <t>Количество</t>
  </si>
  <si>
    <t xml:space="preserve">общая площадь </t>
  </si>
  <si>
    <t>чердак</t>
  </si>
  <si>
    <t>стояки</t>
  </si>
  <si>
    <t>Устранение засоров внутренних канализационных трубопроводов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</si>
</sst>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12" xfId="0" applyBorder="1" applyAlignment="1">
      <alignment horizontal="right"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2" fontId="0" fillId="0" borderId="0" xfId="0" applyNumberFormat="1" applyBorder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2" fontId="30" fillId="35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0" fillId="0" borderId="10" xfId="43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2" fontId="52" fillId="0" borderId="0" xfId="39" applyNumberFormat="1" applyFont="1" applyAlignment="1" quotePrefix="1">
      <alignment vertical="top" wrapText="1"/>
      <protection/>
    </xf>
    <xf numFmtId="2" fontId="27" fillId="0" borderId="0" xfId="0" applyNumberFormat="1" applyFont="1" applyFill="1" applyBorder="1" applyAlignment="1">
      <alignment horizontal="right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2" xfId="37" applyFont="1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0" borderId="16" xfId="40" applyFont="1" applyBorder="1" applyAlignment="1" quotePrefix="1">
      <alignment horizontal="left" vertical="center" wrapText="1"/>
      <protection/>
    </xf>
    <xf numFmtId="0" fontId="39" fillId="0" borderId="17" xfId="0" applyFont="1" applyBorder="1" applyAlignment="1">
      <alignment wrapText="1"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4" fontId="29" fillId="0" borderId="0" xfId="47" applyNumberFormat="1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">
          <cell r="D5">
            <v>349343.1200000001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6"/>
  <sheetViews>
    <sheetView tabSelected="1" zoomScalePageLayoutView="0" workbookViewId="0" topLeftCell="A1">
      <selection activeCell="D31" sqref="D31:E31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5" s="19" customFormat="1" ht="24" customHeight="1">
      <c r="A1" s="57" t="s">
        <v>50</v>
      </c>
      <c r="B1" s="57"/>
      <c r="C1" s="57"/>
      <c r="D1" s="57"/>
      <c r="E1" s="57"/>
    </row>
    <row r="2" ht="12" customHeight="1">
      <c r="B2" s="3" t="s">
        <v>0</v>
      </c>
    </row>
    <row r="3" spans="2:12" s="26" customFormat="1" ht="21" customHeight="1">
      <c r="B3" s="47" t="s">
        <v>1</v>
      </c>
      <c r="C3" s="48"/>
      <c r="D3" s="48"/>
      <c r="E3" s="38" t="s">
        <v>80</v>
      </c>
      <c r="H3" s="46" t="s">
        <v>81</v>
      </c>
      <c r="I3" s="46"/>
      <c r="J3" s="46"/>
      <c r="K3" s="46"/>
      <c r="L3" s="46"/>
    </row>
    <row r="4" spans="2:12" s="26" customFormat="1" ht="15" customHeight="1" thickBot="1">
      <c r="B4" s="49" t="s">
        <v>30</v>
      </c>
      <c r="C4" s="50"/>
      <c r="D4" s="50"/>
      <c r="E4" s="50"/>
      <c r="H4" s="39" t="s">
        <v>32</v>
      </c>
      <c r="I4" s="39" t="s">
        <v>82</v>
      </c>
      <c r="J4" s="39" t="s">
        <v>48</v>
      </c>
      <c r="K4" s="39" t="s">
        <v>83</v>
      </c>
      <c r="L4" s="39" t="s">
        <v>84</v>
      </c>
    </row>
    <row r="5" spans="2:12" ht="12" customHeight="1" hidden="1" thickBot="1">
      <c r="B5" s="51" t="s">
        <v>31</v>
      </c>
      <c r="C5" s="52"/>
      <c r="D5" s="52"/>
      <c r="E5" s="42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3.25" customHeight="1" thickBot="1">
      <c r="B6" s="44" t="s">
        <v>42</v>
      </c>
      <c r="C6" s="44"/>
      <c r="D6" s="44"/>
      <c r="E6" s="28">
        <f>2.05*J6*12+J6*2*2.05+2.05*4*J6</f>
        <v>14700.96</v>
      </c>
      <c r="H6" s="7">
        <v>34</v>
      </c>
      <c r="I6" s="7">
        <v>1901.5</v>
      </c>
      <c r="J6" s="7">
        <v>398.4</v>
      </c>
      <c r="K6" s="7"/>
      <c r="L6" s="8">
        <v>68</v>
      </c>
    </row>
    <row r="7" spans="2:5" ht="36" customHeight="1">
      <c r="B7" s="44" t="s">
        <v>37</v>
      </c>
      <c r="C7" s="44"/>
      <c r="D7" s="44"/>
      <c r="E7" s="28">
        <f>(I6*2.05*2)</f>
        <v>7796.15</v>
      </c>
    </row>
    <row r="8" spans="2:5" ht="12" customHeight="1">
      <c r="B8" s="44" t="s">
        <v>38</v>
      </c>
      <c r="C8" s="44"/>
      <c r="D8" s="44"/>
      <c r="E8" s="28">
        <f>I6*2.05*2</f>
        <v>7796.15</v>
      </c>
    </row>
    <row r="9" spans="2:5" ht="12" customHeight="1" hidden="1">
      <c r="B9" s="44" t="s">
        <v>39</v>
      </c>
      <c r="C9" s="44"/>
      <c r="D9" s="44"/>
      <c r="E9" s="28"/>
    </row>
    <row r="10" spans="2:5" ht="24.75" customHeight="1">
      <c r="B10" s="44" t="s">
        <v>40</v>
      </c>
      <c r="C10" s="44"/>
      <c r="D10" s="44"/>
      <c r="E10" s="28">
        <f>(3*121.53*2*I6/1000)*3</f>
        <v>4159.607309999999</v>
      </c>
    </row>
    <row r="11" spans="2:5" ht="12" customHeight="1">
      <c r="B11" s="44" t="s">
        <v>16</v>
      </c>
      <c r="C11" s="44"/>
      <c r="D11" s="44"/>
      <c r="E11" s="28">
        <f>12*I6*0.76</f>
        <v>17341.68</v>
      </c>
    </row>
    <row r="12" spans="2:5" ht="12" customHeight="1">
      <c r="B12" s="44" t="s">
        <v>18</v>
      </c>
      <c r="C12" s="44"/>
      <c r="D12" s="44"/>
      <c r="E12" s="28">
        <f>12*I6*4.53</f>
        <v>103365.54000000001</v>
      </c>
    </row>
    <row r="13" spans="2:5" ht="12" customHeight="1">
      <c r="B13" s="44" t="s">
        <v>19</v>
      </c>
      <c r="C13" s="44"/>
      <c r="D13" s="44"/>
      <c r="E13" s="28">
        <f>1*L6*286.7</f>
        <v>19495.6</v>
      </c>
    </row>
    <row r="14" spans="2:5" ht="12" customHeight="1">
      <c r="B14" s="44" t="s">
        <v>17</v>
      </c>
      <c r="C14" s="44"/>
      <c r="D14" s="44"/>
      <c r="E14" s="28">
        <f>12*I6*0.54</f>
        <v>12321.720000000001</v>
      </c>
    </row>
    <row r="15" spans="2:5" s="17" customFormat="1" ht="12" customHeight="1">
      <c r="B15" s="45" t="s">
        <v>22</v>
      </c>
      <c r="C15" s="45"/>
      <c r="D15" s="45"/>
      <c r="E15" s="22">
        <v>2500</v>
      </c>
    </row>
    <row r="16" spans="2:5" ht="6" customHeight="1">
      <c r="B16" s="44" t="s">
        <v>21</v>
      </c>
      <c r="C16" s="44"/>
      <c r="D16" s="44"/>
      <c r="E16" s="58">
        <f>12*I6*0.61</f>
        <v>13918.98</v>
      </c>
    </row>
    <row r="17" spans="2:5" ht="6" customHeight="1">
      <c r="B17" s="44"/>
      <c r="C17" s="44"/>
      <c r="D17" s="44"/>
      <c r="E17" s="58"/>
    </row>
    <row r="18" spans="2:5" ht="6" customHeight="1">
      <c r="B18" s="44" t="s">
        <v>41</v>
      </c>
      <c r="C18" s="44"/>
      <c r="D18" s="44"/>
      <c r="E18" s="58">
        <f>12*I6*1.33</f>
        <v>30347.940000000002</v>
      </c>
    </row>
    <row r="19" spans="2:5" ht="6" customHeight="1">
      <c r="B19" s="44"/>
      <c r="C19" s="44"/>
      <c r="D19" s="44"/>
      <c r="E19" s="58"/>
    </row>
    <row r="20" spans="2:5" ht="12" customHeight="1">
      <c r="B20" s="44" t="s">
        <v>43</v>
      </c>
      <c r="C20" s="44"/>
      <c r="D20" s="44"/>
      <c r="E20" s="28">
        <f>12*I6*0.37</f>
        <v>8442.66</v>
      </c>
    </row>
    <row r="21" spans="2:5" ht="12" customHeight="1">
      <c r="B21" s="44" t="s">
        <v>44</v>
      </c>
      <c r="C21" s="44"/>
      <c r="D21" s="44"/>
      <c r="E21" s="28">
        <f>H6*2*80%*2*137.35*0.38</f>
        <v>5678.5984</v>
      </c>
    </row>
    <row r="22" spans="2:5" ht="12" customHeight="1">
      <c r="B22" s="44" t="s">
        <v>45</v>
      </c>
      <c r="C22" s="44"/>
      <c r="D22" s="44"/>
      <c r="E22" s="28">
        <f>H6*80%*2*137.35*0.38</f>
        <v>2839.2992</v>
      </c>
    </row>
    <row r="23" spans="2:5" ht="12" customHeight="1">
      <c r="B23" s="44" t="s">
        <v>46</v>
      </c>
      <c r="C23" s="44"/>
      <c r="D23" s="44"/>
      <c r="E23" s="10">
        <f>68.68*20</f>
        <v>1373.6000000000001</v>
      </c>
    </row>
    <row r="24" spans="2:5" ht="12" customHeight="1">
      <c r="B24" s="44" t="s">
        <v>4</v>
      </c>
      <c r="C24" s="44"/>
      <c r="D24" s="44"/>
      <c r="E24" s="10">
        <f>68.68*12*2</f>
        <v>1648.3200000000002</v>
      </c>
    </row>
    <row r="25" spans="2:5" s="23" customFormat="1" ht="12" customHeight="1">
      <c r="B25" s="44" t="s">
        <v>85</v>
      </c>
      <c r="C25" s="44"/>
      <c r="D25" s="44"/>
      <c r="E25" s="43">
        <f>223.42*10*4</f>
        <v>8936.8</v>
      </c>
    </row>
    <row r="26" spans="1:12" s="23" customFormat="1" ht="12" customHeight="1">
      <c r="A26" s="1"/>
      <c r="B26" s="44" t="s">
        <v>47</v>
      </c>
      <c r="C26" s="44"/>
      <c r="D26" s="44"/>
      <c r="E26" s="10">
        <f>68.68*18</f>
        <v>1236.2400000000002</v>
      </c>
      <c r="G26" s="1"/>
      <c r="H26" s="1"/>
      <c r="I26" s="1"/>
      <c r="J26" s="1"/>
      <c r="K26" s="1"/>
      <c r="L26" s="1"/>
    </row>
    <row r="27" spans="2:5" s="19" customFormat="1" ht="12" customHeight="1">
      <c r="B27" s="44" t="s">
        <v>6</v>
      </c>
      <c r="C27" s="44"/>
      <c r="D27" s="44"/>
      <c r="E27" s="43">
        <f>23*цены!E13</f>
        <v>1843.22</v>
      </c>
    </row>
    <row r="28" spans="2:5" s="25" customFormat="1" ht="12" customHeight="1">
      <c r="B28" s="44" t="s">
        <v>10</v>
      </c>
      <c r="C28" s="44"/>
      <c r="D28" s="44"/>
      <c r="E28" s="43">
        <v>3540</v>
      </c>
    </row>
    <row r="29" spans="2:5" s="19" customFormat="1" ht="12" customHeight="1">
      <c r="B29" s="44" t="s">
        <v>52</v>
      </c>
      <c r="C29" s="44"/>
      <c r="D29" s="44"/>
      <c r="E29" s="43">
        <f>52*цены!E16</f>
        <v>8350.16</v>
      </c>
    </row>
    <row r="30" spans="2:5" s="4" customFormat="1" ht="12" customHeight="1">
      <c r="B30" s="11"/>
      <c r="C30" s="27"/>
      <c r="D30" s="11"/>
      <c r="E30" s="41">
        <f>SUM(E5:E29)</f>
        <v>277633.22491</v>
      </c>
    </row>
    <row r="31" spans="3:5" ht="12" customHeight="1">
      <c r="C31" s="16" t="s">
        <v>78</v>
      </c>
      <c r="D31" s="53">
        <f>'[2]Лист2'!$D$5</f>
        <v>349343.1200000001</v>
      </c>
      <c r="E31" s="54"/>
    </row>
    <row r="32" spans="3:5" ht="12" customHeight="1">
      <c r="C32" s="2" t="s">
        <v>8</v>
      </c>
      <c r="D32" s="55">
        <v>351306.3</v>
      </c>
      <c r="E32" s="56"/>
    </row>
    <row r="33" spans="3:6" ht="12" customHeight="1">
      <c r="C33" s="2" t="s">
        <v>9</v>
      </c>
      <c r="D33" s="40">
        <f>E30</f>
        <v>277633.22491</v>
      </c>
      <c r="E33" s="13">
        <f>D33*1.18</f>
        <v>327607.2053938</v>
      </c>
      <c r="F33" s="29"/>
    </row>
    <row r="34" ht="384.75" customHeight="1">
      <c r="E34" s="1"/>
    </row>
    <row r="35" s="19" customFormat="1" ht="24" customHeight="1"/>
    <row r="36" s="4" customFormat="1" ht="12" customHeight="1"/>
    <row r="37" ht="21" customHeight="1">
      <c r="E37" s="1"/>
    </row>
    <row r="38" ht="15" customHeight="1">
      <c r="E38" s="1"/>
    </row>
    <row r="39" ht="12" customHeight="1" hidden="1" thickBot="1">
      <c r="E39" s="1"/>
    </row>
    <row r="40" ht="24" customHeight="1">
      <c r="E40" s="1"/>
    </row>
    <row r="41" ht="36" customHeight="1">
      <c r="E41" s="1"/>
    </row>
    <row r="42" ht="12" customHeight="1">
      <c r="E42" s="1"/>
    </row>
    <row r="43" ht="12" customHeight="1" hidden="1">
      <c r="E43" s="1"/>
    </row>
    <row r="44" ht="23.25" customHeight="1">
      <c r="E44" s="1"/>
    </row>
    <row r="45" ht="12" customHeight="1">
      <c r="E45" s="1"/>
    </row>
    <row r="46" ht="12" customHeight="1">
      <c r="E46" s="1"/>
    </row>
    <row r="47" ht="12" customHeight="1">
      <c r="E47" s="1"/>
    </row>
    <row r="48" ht="12" customHeight="1">
      <c r="E48" s="1"/>
    </row>
    <row r="49" ht="12" customHeight="1">
      <c r="E49" s="1"/>
    </row>
    <row r="50" ht="6" customHeight="1">
      <c r="E50" s="1"/>
    </row>
    <row r="51" ht="6" customHeight="1">
      <c r="E51" s="1"/>
    </row>
    <row r="52" ht="6" customHeight="1">
      <c r="E52" s="1"/>
    </row>
    <row r="53" ht="6" customHeight="1">
      <c r="E53" s="1"/>
    </row>
    <row r="54" ht="12" customHeight="1">
      <c r="E54" s="1"/>
    </row>
    <row r="55" ht="12" customHeight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12" customHeight="1">
      <c r="E59" s="1"/>
    </row>
    <row r="60" s="15" customFormat="1" ht="12" customHeight="1"/>
    <row r="61" s="19" customFormat="1" ht="12" customHeight="1"/>
    <row r="62" s="19" customFormat="1" ht="12" customHeight="1"/>
    <row r="63" s="19" customFormat="1" ht="12" customHeight="1"/>
    <row r="64" ht="12" customHeight="1">
      <c r="E64" s="1"/>
    </row>
    <row r="65" ht="12" customHeight="1">
      <c r="E65" s="1"/>
    </row>
    <row r="66" s="19" customFormat="1" ht="12" customHeight="1"/>
    <row r="67" s="18" customFormat="1" ht="12" customHeight="1"/>
    <row r="68" s="19" customFormat="1" ht="12" customHeight="1"/>
    <row r="69" s="20" customFormat="1" ht="12" customHeight="1"/>
    <row r="70" ht="12" customHeight="1">
      <c r="E70" s="1"/>
    </row>
    <row r="71" s="19" customFormat="1" ht="11.25" customHeight="1"/>
    <row r="72" s="19" customFormat="1" ht="12" customHeight="1"/>
    <row r="73" s="4" customFormat="1" ht="12" customHeight="1"/>
    <row r="74" ht="12" customHeight="1">
      <c r="E74" s="1"/>
    </row>
    <row r="75" ht="12" customHeight="1">
      <c r="E75" s="1"/>
    </row>
    <row r="76" ht="12" customHeight="1">
      <c r="E76" s="1"/>
    </row>
    <row r="77" s="4" customFormat="1" ht="277.5" customHeight="1"/>
    <row r="78" s="19" customFormat="1" ht="24" customHeight="1"/>
    <row r="79" s="4" customFormat="1" ht="12" customHeight="1"/>
    <row r="80" ht="21" customHeight="1">
      <c r="E80" s="1"/>
    </row>
    <row r="81" ht="15" customHeight="1">
      <c r="E81" s="1"/>
    </row>
    <row r="82" ht="12" customHeight="1" hidden="1" thickBot="1">
      <c r="E82" s="1"/>
    </row>
    <row r="83" ht="27.75" customHeight="1">
      <c r="E83" s="1"/>
    </row>
    <row r="84" ht="36" customHeight="1">
      <c r="E84" s="1"/>
    </row>
    <row r="85" ht="12" customHeight="1">
      <c r="E85" s="1"/>
    </row>
    <row r="86" ht="12" customHeight="1" hidden="1">
      <c r="E86" s="1"/>
    </row>
    <row r="87" ht="24" customHeight="1">
      <c r="E87" s="1"/>
    </row>
    <row r="88" ht="12" customHeight="1">
      <c r="E88" s="1"/>
    </row>
    <row r="89" ht="12" customHeight="1">
      <c r="E89" s="1"/>
    </row>
    <row r="90" ht="12" customHeight="1">
      <c r="E90" s="1"/>
    </row>
    <row r="91" ht="12" customHeight="1">
      <c r="E91" s="1"/>
    </row>
    <row r="92" ht="12" customHeight="1">
      <c r="E92" s="1"/>
    </row>
    <row r="93" ht="6" customHeight="1">
      <c r="E93" s="1"/>
    </row>
    <row r="94" ht="6" customHeight="1">
      <c r="E94" s="1"/>
    </row>
    <row r="95" ht="6" customHeight="1">
      <c r="E95" s="1"/>
    </row>
    <row r="96" ht="6" customHeight="1">
      <c r="E96" s="1"/>
    </row>
    <row r="97" s="14" customFormat="1" ht="12" customHeight="1"/>
    <row r="98" ht="12" customHeight="1">
      <c r="E98" s="1"/>
    </row>
    <row r="99" ht="12" customHeight="1">
      <c r="E99" s="1"/>
    </row>
    <row r="100" ht="12" customHeight="1">
      <c r="E100" s="1"/>
    </row>
    <row r="101" ht="12" customHeight="1">
      <c r="E101" s="1"/>
    </row>
    <row r="102" ht="12" customHeight="1">
      <c r="E102" s="1"/>
    </row>
    <row r="103" ht="12" customHeight="1">
      <c r="E103" s="1"/>
    </row>
    <row r="104" s="15" customFormat="1" ht="12" customHeight="1"/>
    <row r="105" s="19" customFormat="1" ht="12" customHeight="1"/>
    <row r="106" s="19" customFormat="1" ht="12" customHeight="1"/>
    <row r="107" ht="12" customHeight="1">
      <c r="E107" s="1"/>
    </row>
    <row r="108" s="19" customFormat="1" ht="12" customHeight="1"/>
    <row r="109" s="19" customFormat="1" ht="12" customHeight="1"/>
    <row r="110" s="18" customFormat="1" ht="12" customHeight="1"/>
    <row r="111" s="19" customFormat="1" ht="12" customHeight="1"/>
    <row r="112" ht="12" customHeight="1">
      <c r="E112" s="1"/>
    </row>
    <row r="113" s="20" customFormat="1" ht="12" customHeight="1"/>
    <row r="114" ht="12" customHeight="1">
      <c r="E114" s="1"/>
    </row>
    <row r="115" s="4" customFormat="1" ht="12" customHeight="1" hidden="1"/>
    <row r="116" ht="12" customHeight="1" hidden="1">
      <c r="E116" s="1"/>
    </row>
    <row r="117" s="4" customFormat="1" ht="12" customHeight="1" hidden="1"/>
    <row r="118" s="4" customFormat="1" ht="12" customHeight="1" hidden="1"/>
    <row r="119" ht="12" customHeight="1" hidden="1">
      <c r="E119" s="1"/>
    </row>
    <row r="120" ht="12" customHeight="1" hidden="1">
      <c r="E120" s="1"/>
    </row>
    <row r="121" s="4" customFormat="1" ht="12" customHeight="1"/>
    <row r="122" ht="12" customHeight="1">
      <c r="E122" s="1"/>
    </row>
    <row r="123" ht="12" customHeight="1">
      <c r="E123" s="1"/>
    </row>
    <row r="124" ht="12" customHeight="1">
      <c r="E124" s="1"/>
    </row>
    <row r="125" s="4" customFormat="1" ht="12" customHeight="1"/>
    <row r="126" s="4" customFormat="1" ht="10.5" customHeight="1"/>
    <row r="127" s="4" customFormat="1" ht="250.5" customHeight="1"/>
    <row r="128" s="19" customFormat="1" ht="24" customHeight="1"/>
    <row r="129" s="4" customFormat="1" ht="12" customHeight="1"/>
    <row r="130" ht="21" customHeight="1">
      <c r="E130" s="1"/>
    </row>
    <row r="131" ht="15" customHeight="1">
      <c r="E131" s="1"/>
    </row>
    <row r="132" ht="12" customHeight="1" hidden="1" thickBot="1">
      <c r="E132" s="1"/>
    </row>
    <row r="133" ht="26.25" customHeight="1">
      <c r="E133" s="1"/>
    </row>
    <row r="134" ht="36" customHeight="1">
      <c r="E134" s="1"/>
    </row>
    <row r="135" ht="12" customHeight="1">
      <c r="E135" s="1"/>
    </row>
    <row r="136" ht="12" customHeight="1" hidden="1">
      <c r="E136" s="1"/>
    </row>
    <row r="137" ht="23.25" customHeight="1">
      <c r="E137" s="1"/>
    </row>
    <row r="138" ht="12" customHeight="1">
      <c r="E138" s="1"/>
    </row>
    <row r="139" ht="12" customHeight="1">
      <c r="E139" s="1"/>
    </row>
    <row r="140" ht="12" customHeight="1">
      <c r="E140" s="1"/>
    </row>
    <row r="141" ht="12" customHeight="1">
      <c r="E141" s="1"/>
    </row>
    <row r="142" ht="12" customHeight="1">
      <c r="E142" s="1"/>
    </row>
    <row r="143" ht="6" customHeight="1">
      <c r="E143" s="1"/>
    </row>
    <row r="144" ht="6" customHeight="1">
      <c r="E144" s="1"/>
    </row>
    <row r="145" ht="6" customHeight="1">
      <c r="E145" s="1"/>
    </row>
    <row r="146" ht="6" customHeight="1">
      <c r="E146" s="1"/>
    </row>
    <row r="147" s="4" customFormat="1" ht="12" customHeight="1"/>
    <row r="148" ht="12" customHeight="1">
      <c r="E148" s="1"/>
    </row>
    <row r="149" ht="12" customHeight="1">
      <c r="E149" s="1"/>
    </row>
    <row r="150" ht="12" customHeight="1">
      <c r="E150" s="1"/>
    </row>
    <row r="151" ht="12" customHeight="1">
      <c r="E151" s="1"/>
    </row>
    <row r="152" ht="12" customHeight="1">
      <c r="E152" s="1"/>
    </row>
    <row r="153" ht="12" customHeight="1">
      <c r="E153" s="1"/>
    </row>
    <row r="154" ht="12" customHeight="1">
      <c r="E154" s="1"/>
    </row>
    <row r="155" s="19" customFormat="1" ht="12" customHeight="1"/>
    <row r="156" s="19" customFormat="1" ht="12" customHeight="1"/>
    <row r="157" s="19" customFormat="1" ht="12" customHeight="1"/>
    <row r="158" s="19" customFormat="1" ht="12" customHeight="1"/>
    <row r="159" s="19" customFormat="1" ht="12" customHeight="1"/>
    <row r="160" ht="12" customHeight="1">
      <c r="E160" s="1"/>
    </row>
    <row r="161" s="4" customFormat="1" ht="12" customHeight="1"/>
    <row r="162" ht="12" customHeight="1">
      <c r="E162" s="1"/>
    </row>
    <row r="163" ht="12" customHeight="1">
      <c r="E163" s="1"/>
    </row>
    <row r="164" ht="12" customHeight="1">
      <c r="E164" s="1"/>
    </row>
    <row r="165" s="4" customFormat="1" ht="330.75" customHeight="1"/>
    <row r="166" s="19" customFormat="1" ht="24" customHeight="1"/>
    <row r="167" s="4" customFormat="1" ht="12" customHeight="1"/>
    <row r="168" ht="21" customHeight="1">
      <c r="E168" s="1"/>
    </row>
    <row r="169" ht="15" customHeight="1">
      <c r="E169" s="1"/>
    </row>
    <row r="170" ht="12" customHeight="1" hidden="1" thickBot="1">
      <c r="E170" s="1"/>
    </row>
    <row r="171" ht="23.25" customHeight="1">
      <c r="E171" s="1"/>
    </row>
    <row r="172" ht="36" customHeight="1">
      <c r="E172" s="1"/>
    </row>
    <row r="173" ht="12" customHeight="1">
      <c r="E173" s="1"/>
    </row>
    <row r="174" ht="12" customHeight="1" hidden="1">
      <c r="E174" s="1"/>
    </row>
    <row r="175" ht="24.75" customHeight="1">
      <c r="E175" s="1"/>
    </row>
    <row r="176" ht="12" customHeight="1">
      <c r="E176" s="1"/>
    </row>
    <row r="177" ht="12" customHeight="1">
      <c r="E177" s="1"/>
    </row>
    <row r="178" ht="12" customHeight="1">
      <c r="E178" s="1"/>
    </row>
    <row r="179" ht="12" customHeight="1">
      <c r="E179" s="1"/>
    </row>
    <row r="180" ht="12" customHeight="1">
      <c r="E180" s="1"/>
    </row>
    <row r="181" ht="6" customHeight="1">
      <c r="E181" s="1"/>
    </row>
    <row r="182" ht="6" customHeight="1">
      <c r="E182" s="1"/>
    </row>
    <row r="183" ht="6" customHeight="1">
      <c r="E183" s="1"/>
    </row>
    <row r="184" ht="6" customHeight="1">
      <c r="E184" s="1"/>
    </row>
    <row r="185" ht="12" customHeight="1">
      <c r="E185" s="1"/>
    </row>
    <row r="186" ht="12" customHeight="1">
      <c r="E186" s="1"/>
    </row>
    <row r="187" ht="12" customHeight="1">
      <c r="E187" s="1"/>
    </row>
    <row r="188" ht="12" customHeight="1">
      <c r="E188" s="1"/>
    </row>
    <row r="189" ht="12" customHeight="1">
      <c r="E189" s="1"/>
    </row>
    <row r="190" s="19" customFormat="1" ht="12" customHeight="1"/>
    <row r="191" s="19" customFormat="1" ht="12" customHeight="1"/>
    <row r="192" s="19" customFormat="1" ht="12" customHeight="1"/>
    <row r="193" s="19" customFormat="1" ht="12" customHeight="1"/>
    <row r="194" s="19" customFormat="1" ht="12" customHeight="1"/>
    <row r="195" s="19" customFormat="1" ht="12" customHeight="1"/>
    <row r="196" s="19" customFormat="1" ht="12" customHeight="1"/>
    <row r="197" s="18" customFormat="1" ht="12" customHeight="1"/>
    <row r="198" s="18" customFormat="1" ht="12" customHeight="1"/>
    <row r="199" s="19" customFormat="1" ht="12" customHeight="1"/>
    <row r="200" s="4" customFormat="1" ht="12" customHeight="1"/>
    <row r="201" ht="12" customHeight="1">
      <c r="E201" s="1"/>
    </row>
    <row r="202" ht="12" customHeight="1">
      <c r="E202" s="1"/>
    </row>
    <row r="203" ht="12" customHeight="1">
      <c r="E203" s="1"/>
    </row>
    <row r="204" s="4" customFormat="1" ht="316.5" customHeight="1"/>
    <row r="205" s="19" customFormat="1" ht="24" customHeight="1"/>
    <row r="206" s="4" customFormat="1" ht="12" customHeight="1"/>
    <row r="207" ht="21" customHeight="1">
      <c r="E207" s="1"/>
    </row>
    <row r="208" ht="15" customHeight="1">
      <c r="E208" s="1"/>
    </row>
    <row r="209" ht="12" customHeight="1" hidden="1" thickBot="1">
      <c r="E209" s="1"/>
    </row>
    <row r="210" ht="23.25" customHeight="1">
      <c r="E210" s="1"/>
    </row>
    <row r="211" ht="36" customHeight="1">
      <c r="E211" s="1"/>
    </row>
    <row r="212" ht="12" customHeight="1">
      <c r="E212" s="1"/>
    </row>
    <row r="213" ht="12" customHeight="1" hidden="1">
      <c r="E213" s="1"/>
    </row>
    <row r="214" ht="24" customHeight="1">
      <c r="E214" s="1"/>
    </row>
    <row r="215" ht="12" customHeight="1">
      <c r="E215" s="1"/>
    </row>
    <row r="216" ht="12" customHeight="1">
      <c r="E216" s="1"/>
    </row>
    <row r="217" ht="12" customHeight="1">
      <c r="E217" s="1"/>
    </row>
    <row r="218" ht="12" customHeight="1">
      <c r="E218" s="1"/>
    </row>
    <row r="219" ht="12" customHeight="1">
      <c r="E219" s="1"/>
    </row>
    <row r="220" ht="6" customHeight="1">
      <c r="E220" s="1"/>
    </row>
    <row r="221" ht="6" customHeight="1">
      <c r="E221" s="1"/>
    </row>
    <row r="222" ht="6" customHeight="1">
      <c r="E222" s="1"/>
    </row>
    <row r="223" ht="6" customHeight="1">
      <c r="E223" s="1"/>
    </row>
    <row r="224" ht="12" customHeight="1">
      <c r="E224" s="1"/>
    </row>
    <row r="225" ht="12" customHeight="1">
      <c r="E225" s="1"/>
    </row>
    <row r="226" ht="12" customHeight="1">
      <c r="E226" s="1"/>
    </row>
    <row r="227" ht="12" customHeight="1">
      <c r="E227" s="1"/>
    </row>
    <row r="228" ht="12" customHeight="1">
      <c r="E228" s="1"/>
    </row>
    <row r="229" ht="12" customHeight="1">
      <c r="E229" s="1"/>
    </row>
    <row r="230" s="19" customFormat="1" ht="12" customHeight="1"/>
    <row r="231" s="19" customFormat="1" ht="12" customHeight="1"/>
    <row r="232" s="19" customFormat="1" ht="12" customHeight="1"/>
    <row r="233" ht="12" customHeight="1">
      <c r="E233" s="1"/>
    </row>
    <row r="234" ht="12" customHeight="1">
      <c r="E234" s="1"/>
    </row>
    <row r="235" ht="12" customHeight="1">
      <c r="E235" s="1"/>
    </row>
    <row r="236" s="19" customFormat="1" ht="12" customHeight="1"/>
    <row r="237" ht="12" customHeight="1">
      <c r="E237" s="1"/>
    </row>
    <row r="238" ht="12" customHeight="1">
      <c r="E238" s="1"/>
    </row>
    <row r="239" s="19" customFormat="1" ht="12" customHeight="1"/>
    <row r="240" s="18" customFormat="1" ht="12" customHeight="1"/>
    <row r="241" s="23" customFormat="1" ht="12" customHeight="1"/>
    <row r="242" s="20" customFormat="1" ht="12" customHeight="1"/>
    <row r="243" s="19" customFormat="1" ht="12" customHeight="1"/>
    <row r="244" ht="12" customHeight="1">
      <c r="E244" s="1"/>
    </row>
    <row r="245" s="4" customFormat="1" ht="12" customHeight="1"/>
    <row r="246" ht="12" customHeight="1">
      <c r="E246" s="1"/>
    </row>
    <row r="247" ht="12" customHeight="1">
      <c r="E247" s="1"/>
    </row>
    <row r="248" ht="12" customHeight="1">
      <c r="E248" s="1"/>
    </row>
    <row r="249" s="4" customFormat="1" ht="239.25" customHeight="1"/>
    <row r="250" s="19" customFormat="1" ht="24" customHeight="1"/>
    <row r="251" s="4" customFormat="1" ht="12" customHeight="1"/>
    <row r="252" ht="21" customHeight="1">
      <c r="E252" s="1"/>
    </row>
    <row r="253" ht="15" customHeight="1">
      <c r="E253" s="1"/>
    </row>
    <row r="254" ht="12" customHeight="1" hidden="1" thickBot="1">
      <c r="E254" s="1"/>
    </row>
    <row r="255" ht="23.25" customHeight="1">
      <c r="E255" s="1"/>
    </row>
    <row r="256" ht="36" customHeight="1">
      <c r="E256" s="1"/>
    </row>
    <row r="257" ht="12" customHeight="1">
      <c r="E257" s="1"/>
    </row>
    <row r="258" ht="12" customHeight="1" hidden="1">
      <c r="E258" s="1"/>
    </row>
    <row r="259" ht="23.25" customHeight="1">
      <c r="E259" s="1"/>
    </row>
    <row r="260" ht="12" customHeight="1">
      <c r="E260" s="1"/>
    </row>
    <row r="261" ht="12" customHeight="1">
      <c r="E261" s="1"/>
    </row>
    <row r="262" ht="12" customHeight="1">
      <c r="E262" s="1"/>
    </row>
    <row r="263" ht="12" customHeight="1">
      <c r="E263" s="1"/>
    </row>
    <row r="264" ht="12" customHeight="1">
      <c r="E264" s="1"/>
    </row>
    <row r="265" ht="6" customHeight="1">
      <c r="E265" s="1"/>
    </row>
    <row r="266" ht="6" customHeight="1">
      <c r="E266" s="1"/>
    </row>
    <row r="267" ht="6" customHeight="1">
      <c r="E267" s="1"/>
    </row>
    <row r="268" ht="6" customHeight="1">
      <c r="E268" s="1"/>
    </row>
    <row r="269" ht="12" customHeight="1">
      <c r="E269" s="1"/>
    </row>
    <row r="270" ht="12" customHeight="1">
      <c r="E270" s="1"/>
    </row>
    <row r="271" ht="12" customHeight="1">
      <c r="E271" s="1"/>
    </row>
    <row r="272" ht="12" customHeight="1">
      <c r="E272" s="1"/>
    </row>
    <row r="273" ht="12" customHeight="1">
      <c r="E273" s="1"/>
    </row>
    <row r="274" ht="12" customHeight="1">
      <c r="E274" s="1"/>
    </row>
    <row r="275" s="19" customFormat="1" ht="12" customHeight="1"/>
    <row r="276" s="19" customFormat="1" ht="12" customHeight="1"/>
    <row r="277" s="19" customFormat="1" ht="12" customHeight="1"/>
    <row r="278" s="19" customFormat="1" ht="12" customHeight="1"/>
    <row r="279" s="19" customFormat="1" ht="12" customHeight="1"/>
    <row r="280" ht="12" customHeight="1">
      <c r="E280" s="1"/>
    </row>
    <row r="281" ht="12" customHeight="1">
      <c r="E281" s="1"/>
    </row>
    <row r="282" s="19" customFormat="1" ht="12" customHeight="1"/>
    <row r="283" s="19" customFormat="1" ht="12" customHeight="1"/>
    <row r="284" s="19" customFormat="1" ht="12" customHeight="1"/>
    <row r="285" s="18" customFormat="1" ht="12" customHeight="1"/>
    <row r="286" s="18" customFormat="1" ht="12" customHeight="1"/>
    <row r="287" s="19" customFormat="1" ht="12" customHeight="1"/>
    <row r="288" s="19" customFormat="1" ht="13.5" customHeight="1"/>
    <row r="289" s="19" customFormat="1" ht="11.25" customHeight="1"/>
    <row r="290" s="19" customFormat="1" ht="12" customHeight="1"/>
    <row r="291" s="4" customFormat="1" ht="12" customHeight="1"/>
    <row r="292" ht="12" customHeight="1">
      <c r="E292" s="1"/>
    </row>
    <row r="293" ht="12" customHeight="1">
      <c r="E293" s="1"/>
    </row>
    <row r="294" ht="12" customHeight="1">
      <c r="E294" s="1"/>
    </row>
    <row r="295" s="4" customFormat="1" ht="236.25" customHeight="1"/>
    <row r="296" s="19" customFormat="1" ht="24" customHeight="1"/>
    <row r="297" s="4" customFormat="1" ht="12" customHeight="1"/>
    <row r="298" ht="21" customHeight="1">
      <c r="E298" s="1"/>
    </row>
    <row r="299" ht="15" customHeight="1">
      <c r="E299" s="1"/>
    </row>
    <row r="300" ht="12" customHeight="1" hidden="1" thickBot="1">
      <c r="E300" s="1"/>
    </row>
    <row r="301" ht="29.25" customHeight="1">
      <c r="E301" s="1"/>
    </row>
    <row r="302" ht="36" customHeight="1">
      <c r="E302" s="1"/>
    </row>
    <row r="303" ht="12" customHeight="1">
      <c r="E303" s="1"/>
    </row>
    <row r="304" ht="12" customHeight="1" hidden="1">
      <c r="E304" s="1"/>
    </row>
    <row r="305" ht="24.75" customHeight="1">
      <c r="E305" s="1"/>
    </row>
    <row r="306" ht="12" customHeight="1">
      <c r="E306" s="1"/>
    </row>
    <row r="307" ht="12" customHeight="1">
      <c r="E307" s="1"/>
    </row>
    <row r="308" ht="12" customHeight="1">
      <c r="E308" s="1"/>
    </row>
    <row r="309" ht="12" customHeight="1">
      <c r="E309" s="1"/>
    </row>
    <row r="310" ht="12" customHeight="1">
      <c r="E310" s="1"/>
    </row>
    <row r="311" ht="6" customHeight="1">
      <c r="E311" s="1"/>
    </row>
    <row r="312" ht="6" customHeight="1">
      <c r="E312" s="1"/>
    </row>
    <row r="313" ht="6" customHeight="1">
      <c r="E313" s="1"/>
    </row>
    <row r="314" ht="6" customHeight="1">
      <c r="E314" s="1"/>
    </row>
    <row r="315" ht="12" customHeight="1">
      <c r="E315" s="1"/>
    </row>
    <row r="316" ht="12" customHeight="1">
      <c r="E316" s="1"/>
    </row>
    <row r="317" ht="12" customHeight="1">
      <c r="E317" s="1"/>
    </row>
    <row r="318" ht="12" customHeight="1">
      <c r="E318" s="1"/>
    </row>
    <row r="319" ht="12" customHeight="1">
      <c r="E319" s="1"/>
    </row>
    <row r="320" ht="12" customHeight="1">
      <c r="E320" s="1"/>
    </row>
    <row r="321" s="19" customFormat="1" ht="12" customHeight="1"/>
    <row r="322" s="19" customFormat="1" ht="12" customHeight="1"/>
    <row r="323" s="19" customFormat="1" ht="12" customHeight="1"/>
    <row r="324" s="19" customFormat="1" ht="12" customHeight="1"/>
    <row r="325" ht="12" customHeight="1">
      <c r="E325" s="1"/>
    </row>
    <row r="326" ht="12" customHeight="1">
      <c r="E326" s="1"/>
    </row>
    <row r="327" ht="12" customHeight="1">
      <c r="E327" s="1"/>
    </row>
    <row r="328" s="19" customFormat="1" ht="12" customHeight="1"/>
    <row r="329" s="19" customFormat="1" ht="12" customHeight="1"/>
    <row r="330" s="23" customFormat="1" ht="12" customHeight="1"/>
    <row r="331" s="18" customFormat="1" ht="12" customHeight="1"/>
    <row r="332" ht="12" customHeight="1">
      <c r="E332" s="1"/>
    </row>
    <row r="333" s="19" customFormat="1" ht="12" customHeight="1"/>
    <row r="334" s="4" customFormat="1" ht="12" customHeight="1"/>
    <row r="335" ht="12" customHeight="1">
      <c r="E335" s="1"/>
    </row>
    <row r="336" ht="12" customHeight="1">
      <c r="E336" s="1"/>
    </row>
    <row r="337" ht="12" customHeight="1">
      <c r="E337" s="1"/>
    </row>
    <row r="338" s="4" customFormat="1" ht="255" customHeight="1"/>
    <row r="339" s="19" customFormat="1" ht="24" customHeight="1"/>
    <row r="340" s="4" customFormat="1" ht="12" customHeight="1"/>
    <row r="341" ht="21" customHeight="1">
      <c r="E341" s="1"/>
    </row>
    <row r="342" ht="15" customHeight="1">
      <c r="E342" s="1"/>
    </row>
    <row r="343" ht="12" customHeight="1" hidden="1" thickBot="1">
      <c r="E343" s="1"/>
    </row>
    <row r="344" ht="25.5" customHeight="1">
      <c r="E344" s="1"/>
    </row>
    <row r="345" ht="36" customHeight="1">
      <c r="E345" s="1"/>
    </row>
    <row r="346" ht="12" customHeight="1">
      <c r="E346" s="1"/>
    </row>
    <row r="347" ht="12" customHeight="1" hidden="1">
      <c r="E347" s="1"/>
    </row>
    <row r="348" ht="23.25" customHeight="1">
      <c r="E348" s="1"/>
    </row>
    <row r="349" ht="12" customHeight="1">
      <c r="E349" s="1"/>
    </row>
    <row r="350" ht="12" customHeight="1">
      <c r="E350" s="1"/>
    </row>
    <row r="351" ht="12" customHeight="1">
      <c r="E351" s="1"/>
    </row>
    <row r="352" ht="12" customHeight="1">
      <c r="E352" s="1"/>
    </row>
    <row r="353" ht="12" customHeight="1">
      <c r="E353" s="1"/>
    </row>
    <row r="354" ht="6" customHeight="1">
      <c r="E354" s="1"/>
    </row>
    <row r="355" ht="6" customHeight="1">
      <c r="E355" s="1"/>
    </row>
    <row r="356" ht="6" customHeight="1">
      <c r="E356" s="1"/>
    </row>
    <row r="357" ht="6" customHeight="1">
      <c r="E357" s="1"/>
    </row>
    <row r="358" ht="12" customHeight="1">
      <c r="E358" s="1"/>
    </row>
    <row r="359" ht="12" customHeight="1">
      <c r="E359" s="1"/>
    </row>
    <row r="360" ht="12" customHeight="1">
      <c r="E360" s="1"/>
    </row>
    <row r="361" ht="12" customHeight="1">
      <c r="E361" s="1"/>
    </row>
    <row r="362" ht="12" customHeight="1">
      <c r="E362" s="1"/>
    </row>
    <row r="363" ht="12" customHeight="1">
      <c r="E363" s="1"/>
    </row>
    <row r="364" s="19" customFormat="1" ht="12" customHeight="1"/>
    <row r="365" s="19" customFormat="1" ht="12" customHeight="1"/>
    <row r="366" s="19" customFormat="1" ht="12" customHeight="1"/>
    <row r="367" s="19" customFormat="1" ht="12" customHeight="1"/>
    <row r="368" s="19" customFormat="1" ht="12" customHeight="1"/>
    <row r="369" s="19" customFormat="1" ht="12" customHeight="1"/>
    <row r="370" ht="12" customHeight="1">
      <c r="E370" s="1"/>
    </row>
    <row r="371" ht="12" customHeight="1">
      <c r="E371" s="1"/>
    </row>
    <row r="372" s="19" customFormat="1" ht="12" customHeight="1"/>
    <row r="373" s="19" customFormat="1" ht="12" customHeight="1"/>
    <row r="374" s="19" customFormat="1" ht="13.5" customHeight="1"/>
    <row r="375" s="19" customFormat="1" ht="11.25" customHeight="1"/>
    <row r="376" s="19" customFormat="1" ht="12" customHeight="1"/>
    <row r="377" s="20" customFormat="1" ht="12" customHeight="1"/>
    <row r="378" s="20" customFormat="1" ht="12" customHeight="1"/>
    <row r="379" s="19" customFormat="1" ht="12" customHeight="1"/>
    <row r="380" s="4" customFormat="1" ht="12" customHeight="1"/>
    <row r="381" ht="12" customHeight="1">
      <c r="E381" s="1"/>
    </row>
    <row r="382" ht="12" customHeight="1">
      <c r="E382" s="1"/>
    </row>
    <row r="383" ht="12" customHeight="1">
      <c r="E383" s="1"/>
    </row>
    <row r="384" s="4" customFormat="1" ht="225.75" customHeight="1"/>
    <row r="385" s="19" customFormat="1" ht="24" customHeight="1"/>
    <row r="386" s="4" customFormat="1" ht="12" customHeight="1"/>
    <row r="387" ht="21" customHeight="1">
      <c r="E387" s="1"/>
    </row>
    <row r="388" ht="15" customHeight="1">
      <c r="E388" s="1"/>
    </row>
    <row r="389" ht="12" customHeight="1" hidden="1" thickBot="1">
      <c r="E389" s="1"/>
    </row>
    <row r="390" ht="27" customHeight="1">
      <c r="E390" s="1"/>
    </row>
    <row r="391" ht="36" customHeight="1">
      <c r="E391" s="1"/>
    </row>
    <row r="392" ht="12" customHeight="1">
      <c r="E392" s="1"/>
    </row>
    <row r="393" ht="12" customHeight="1" hidden="1">
      <c r="E393" s="1"/>
    </row>
    <row r="394" ht="12" customHeight="1">
      <c r="E394" s="1"/>
    </row>
    <row r="395" ht="12" customHeight="1">
      <c r="E395" s="1"/>
    </row>
    <row r="396" ht="12" customHeight="1">
      <c r="E396" s="1"/>
    </row>
    <row r="397" ht="12" customHeight="1">
      <c r="E397" s="1"/>
    </row>
    <row r="398" ht="12" customHeight="1">
      <c r="E398" s="1"/>
    </row>
    <row r="399" ht="12" customHeight="1">
      <c r="E399" s="1"/>
    </row>
    <row r="400" ht="6" customHeight="1">
      <c r="E400" s="1"/>
    </row>
    <row r="401" ht="6" customHeight="1">
      <c r="E401" s="1"/>
    </row>
    <row r="402" ht="6" customHeight="1">
      <c r="E402" s="1"/>
    </row>
    <row r="403" ht="6" customHeight="1">
      <c r="E403" s="1"/>
    </row>
    <row r="404" ht="12" customHeight="1">
      <c r="E404" s="1"/>
    </row>
    <row r="405" ht="12" customHeight="1">
      <c r="E405" s="1"/>
    </row>
    <row r="406" ht="12" customHeight="1">
      <c r="E406" s="1"/>
    </row>
    <row r="407" ht="12" customHeight="1">
      <c r="E407" s="1"/>
    </row>
    <row r="408" ht="12" customHeight="1">
      <c r="E408" s="1"/>
    </row>
    <row r="409" ht="12" customHeight="1">
      <c r="E409" s="1"/>
    </row>
    <row r="410" s="19" customFormat="1" ht="12" customHeight="1"/>
    <row r="411" s="19" customFormat="1" ht="12" customHeight="1"/>
    <row r="412" s="19" customFormat="1" ht="12" customHeight="1"/>
    <row r="413" s="19" customFormat="1" ht="12" customHeight="1"/>
    <row r="414" ht="12" customHeight="1">
      <c r="E414" s="1"/>
    </row>
    <row r="415" s="19" customFormat="1" ht="12" customHeight="1"/>
    <row r="416" s="19" customFormat="1" ht="11.25" customHeight="1"/>
    <row r="417" s="19" customFormat="1" ht="12" customHeight="1"/>
    <row r="418" s="19" customFormat="1" ht="12" customHeight="1"/>
    <row r="419" s="19" customFormat="1" ht="12" customHeight="1"/>
    <row r="420" s="19" customFormat="1" ht="12" customHeight="1"/>
    <row r="421" s="21" customFormat="1" ht="12" customHeight="1"/>
    <row r="422" s="18" customFormat="1" ht="12" customHeight="1"/>
    <row r="423" s="19" customFormat="1" ht="12" customHeight="1"/>
    <row r="424" s="4" customFormat="1" ht="12" customHeight="1"/>
    <row r="425" ht="12" customHeight="1">
      <c r="E425" s="1"/>
    </row>
    <row r="426" ht="12" customHeight="1">
      <c r="E426" s="1"/>
    </row>
    <row r="427" ht="12" customHeight="1">
      <c r="E427" s="1"/>
    </row>
    <row r="428" s="4" customFormat="1" ht="260.25" customHeight="1"/>
    <row r="429" s="19" customFormat="1" ht="24" customHeight="1"/>
    <row r="430" s="4" customFormat="1" ht="12" customHeight="1"/>
    <row r="431" ht="21" customHeight="1">
      <c r="E431" s="1"/>
    </row>
    <row r="432" ht="15" customHeight="1">
      <c r="E432" s="1"/>
    </row>
    <row r="433" ht="12" customHeight="1" hidden="1" thickBot="1">
      <c r="E433" s="1"/>
    </row>
    <row r="434" ht="25.5" customHeight="1">
      <c r="E434" s="1"/>
    </row>
    <row r="435" ht="36" customHeight="1">
      <c r="E435" s="1"/>
    </row>
    <row r="436" ht="12" customHeight="1">
      <c r="E436" s="1"/>
    </row>
    <row r="437" ht="12" customHeight="1" hidden="1">
      <c r="E437" s="1"/>
    </row>
    <row r="438" ht="12" customHeight="1">
      <c r="E438" s="1"/>
    </row>
    <row r="439" ht="12" customHeight="1">
      <c r="E439" s="1"/>
    </row>
    <row r="440" ht="12" customHeight="1">
      <c r="E440" s="1"/>
    </row>
    <row r="441" ht="12" customHeight="1">
      <c r="E441" s="1"/>
    </row>
    <row r="442" ht="12" customHeight="1">
      <c r="E442" s="1"/>
    </row>
    <row r="443" ht="12" customHeight="1">
      <c r="E443" s="1"/>
    </row>
    <row r="444" ht="6" customHeight="1">
      <c r="E444" s="1"/>
    </row>
    <row r="445" ht="6" customHeight="1">
      <c r="E445" s="1"/>
    </row>
    <row r="446" ht="6" customHeight="1">
      <c r="E446" s="1"/>
    </row>
    <row r="447" ht="6" customHeight="1">
      <c r="E447" s="1"/>
    </row>
    <row r="448" ht="12" customHeight="1">
      <c r="E448" s="1"/>
    </row>
    <row r="449" ht="12" customHeight="1">
      <c r="E449" s="1"/>
    </row>
    <row r="450" ht="12" customHeight="1">
      <c r="E450" s="1"/>
    </row>
    <row r="451" ht="12" customHeight="1">
      <c r="E451" s="1"/>
    </row>
    <row r="452" ht="12" customHeight="1">
      <c r="E452" s="1"/>
    </row>
    <row r="453" ht="12" customHeight="1">
      <c r="E453" s="1"/>
    </row>
    <row r="454" s="19" customFormat="1" ht="12" customHeight="1"/>
    <row r="455" s="19" customFormat="1" ht="12" customHeight="1"/>
    <row r="456" s="19" customFormat="1" ht="12" customHeight="1"/>
    <row r="457" s="24" customFormat="1" ht="12" customHeight="1"/>
    <row r="458" s="19" customFormat="1" ht="12" customHeight="1"/>
    <row r="459" s="18" customFormat="1" ht="12" customHeight="1"/>
    <row r="460" s="19" customFormat="1" ht="12" customHeight="1"/>
    <row r="461" s="4" customFormat="1" ht="12" customHeight="1"/>
    <row r="462" ht="12" customHeight="1">
      <c r="E462" s="1"/>
    </row>
    <row r="463" ht="12" customHeight="1">
      <c r="E463" s="1"/>
    </row>
    <row r="464" ht="12" customHeight="1">
      <c r="E464" s="1"/>
    </row>
    <row r="465" s="4" customFormat="1" ht="354.75" customHeight="1"/>
    <row r="466" s="19" customFormat="1" ht="24" customHeight="1"/>
    <row r="467" s="4" customFormat="1" ht="12" customHeight="1"/>
    <row r="468" ht="21" customHeight="1">
      <c r="E468" s="1"/>
    </row>
    <row r="469" ht="15" customHeight="1">
      <c r="E469" s="1"/>
    </row>
    <row r="470" ht="12" customHeight="1" hidden="1" thickBot="1">
      <c r="E470" s="1"/>
    </row>
    <row r="471" ht="27" customHeight="1">
      <c r="E471" s="1"/>
    </row>
    <row r="472" ht="36" customHeight="1">
      <c r="E472" s="1"/>
    </row>
    <row r="473" ht="12" customHeight="1">
      <c r="E473" s="1"/>
    </row>
    <row r="474" ht="12" customHeight="1" hidden="1">
      <c r="E474" s="1"/>
    </row>
    <row r="475" ht="23.25" customHeight="1">
      <c r="E475" s="1"/>
    </row>
    <row r="476" ht="12" customHeight="1">
      <c r="E476" s="1"/>
    </row>
    <row r="477" ht="12" customHeight="1">
      <c r="E477" s="1"/>
    </row>
    <row r="478" ht="12" customHeight="1">
      <c r="E478" s="1"/>
    </row>
    <row r="479" ht="12" customHeight="1">
      <c r="E479" s="1"/>
    </row>
    <row r="480" ht="12" customHeight="1">
      <c r="E480" s="1"/>
    </row>
    <row r="481" ht="6" customHeight="1">
      <c r="E481" s="1"/>
    </row>
    <row r="482" ht="6" customHeight="1">
      <c r="E482" s="1"/>
    </row>
    <row r="483" ht="6" customHeight="1">
      <c r="E483" s="1"/>
    </row>
    <row r="484" ht="6" customHeight="1">
      <c r="E484" s="1"/>
    </row>
    <row r="485" s="4" customFormat="1" ht="12" customHeight="1"/>
    <row r="486" ht="12" customHeight="1">
      <c r="E486" s="1"/>
    </row>
    <row r="487" ht="12" customHeight="1">
      <c r="E487" s="1"/>
    </row>
    <row r="488" ht="12" customHeight="1">
      <c r="E488" s="1"/>
    </row>
    <row r="489" ht="12" customHeight="1">
      <c r="E489" s="1"/>
    </row>
    <row r="490" ht="12" customHeight="1">
      <c r="E490" s="1"/>
    </row>
    <row r="491" ht="12" customHeight="1">
      <c r="E491" s="1"/>
    </row>
    <row r="492" s="19" customFormat="1" ht="12" customHeight="1"/>
    <row r="493" s="19" customFormat="1" ht="12" customHeight="1"/>
    <row r="494" s="19" customFormat="1" ht="12" customHeight="1"/>
    <row r="495" s="19" customFormat="1" ht="12" customHeight="1"/>
    <row r="496" s="19" customFormat="1" ht="12" customHeight="1"/>
    <row r="497" s="19" customFormat="1" ht="12" customHeight="1"/>
    <row r="498" s="18" customFormat="1" ht="12" customHeight="1"/>
    <row r="499" s="20" customFormat="1" ht="12" customHeight="1"/>
    <row r="500" ht="12" customHeight="1">
      <c r="E500" s="1"/>
    </row>
    <row r="501" ht="12" customHeight="1">
      <c r="E501" s="1"/>
    </row>
    <row r="502" ht="12" customHeight="1">
      <c r="E502" s="1"/>
    </row>
    <row r="503" s="4" customFormat="1" ht="12" customHeight="1"/>
    <row r="504" ht="12" customHeight="1">
      <c r="E504" s="1"/>
    </row>
    <row r="505" ht="12" customHeight="1">
      <c r="E505" s="1"/>
    </row>
    <row r="506" ht="12" customHeight="1">
      <c r="E506" s="1"/>
    </row>
  </sheetData>
  <sheetProtection password="CCE3" sheet="1" objects="1" scenarios="1" selectLockedCells="1" selectUnlockedCells="1"/>
  <mergeCells count="31">
    <mergeCell ref="B24:D24"/>
    <mergeCell ref="D32:E32"/>
    <mergeCell ref="B20:D20"/>
    <mergeCell ref="A1:E1"/>
    <mergeCell ref="E16:E17"/>
    <mergeCell ref="B18:D19"/>
    <mergeCell ref="E18:E19"/>
    <mergeCell ref="B8:D8"/>
    <mergeCell ref="B9:D9"/>
    <mergeCell ref="B10:D10"/>
    <mergeCell ref="B29:D29"/>
    <mergeCell ref="H3:L3"/>
    <mergeCell ref="B3:D3"/>
    <mergeCell ref="B4:E4"/>
    <mergeCell ref="B5:D5"/>
    <mergeCell ref="B6:D6"/>
    <mergeCell ref="D31:E31"/>
    <mergeCell ref="B26:D26"/>
    <mergeCell ref="B11:D11"/>
    <mergeCell ref="B12:D12"/>
    <mergeCell ref="B13:D13"/>
    <mergeCell ref="B7:D7"/>
    <mergeCell ref="B28:D28"/>
    <mergeCell ref="B14:D14"/>
    <mergeCell ref="B15:D15"/>
    <mergeCell ref="B16:D17"/>
    <mergeCell ref="B25:D25"/>
    <mergeCell ref="B21:D21"/>
    <mergeCell ref="B22:D22"/>
    <mergeCell ref="B27:D27"/>
    <mergeCell ref="B23:D2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32" customWidth="1"/>
    <col min="4" max="4" width="22.7109375" style="32" customWidth="1"/>
    <col min="5" max="5" width="11.421875" style="32" bestFit="1" customWidth="1"/>
    <col min="6" max="16384" width="9.140625" style="32" customWidth="1"/>
  </cols>
  <sheetData>
    <row r="1" spans="2:5" s="30" customFormat="1" ht="37.5" customHeight="1">
      <c r="B1" s="59" t="s">
        <v>42</v>
      </c>
      <c r="C1" s="59"/>
      <c r="D1" s="59"/>
      <c r="E1" s="30">
        <v>2.05</v>
      </c>
    </row>
    <row r="2" spans="2:5" s="30" customFormat="1" ht="46.5" customHeight="1">
      <c r="B2" s="59" t="s">
        <v>37</v>
      </c>
      <c r="C2" s="59"/>
      <c r="D2" s="59"/>
      <c r="E2" s="30">
        <v>2.05</v>
      </c>
    </row>
    <row r="3" spans="2:5" s="30" customFormat="1" ht="12" customHeight="1">
      <c r="B3" s="59" t="s">
        <v>38</v>
      </c>
      <c r="C3" s="59"/>
      <c r="D3" s="59"/>
      <c r="E3" s="30">
        <v>2.05</v>
      </c>
    </row>
    <row r="4" spans="2:5" s="30" customFormat="1" ht="22.5" customHeight="1">
      <c r="B4" s="59" t="s">
        <v>40</v>
      </c>
      <c r="C4" s="59"/>
      <c r="D4" s="59"/>
      <c r="E4" s="34">
        <v>121.53</v>
      </c>
    </row>
    <row r="5" spans="2:5" s="30" customFormat="1" ht="12" customHeight="1">
      <c r="B5" s="59" t="s">
        <v>16</v>
      </c>
      <c r="C5" s="59"/>
      <c r="D5" s="59"/>
      <c r="E5" s="34">
        <v>0.76</v>
      </c>
    </row>
    <row r="6" spans="2:5" s="30" customFormat="1" ht="12" customHeight="1">
      <c r="B6" s="59" t="s">
        <v>18</v>
      </c>
      <c r="C6" s="59"/>
      <c r="D6" s="59"/>
      <c r="E6" s="34">
        <v>4.53</v>
      </c>
    </row>
    <row r="7" spans="2:5" s="30" customFormat="1" ht="12" customHeight="1">
      <c r="B7" s="59" t="s">
        <v>19</v>
      </c>
      <c r="C7" s="59"/>
      <c r="D7" s="59"/>
      <c r="E7" s="34">
        <v>286.7</v>
      </c>
    </row>
    <row r="8" spans="2:5" s="30" customFormat="1" ht="22.5" customHeight="1">
      <c r="B8" s="59" t="s">
        <v>43</v>
      </c>
      <c r="C8" s="59"/>
      <c r="D8" s="59"/>
      <c r="E8" s="34">
        <v>0.37</v>
      </c>
    </row>
    <row r="9" spans="2:5" s="30" customFormat="1" ht="12" customHeight="1">
      <c r="B9" s="59" t="s">
        <v>17</v>
      </c>
      <c r="C9" s="59"/>
      <c r="D9" s="59"/>
      <c r="E9" s="34">
        <v>0.54</v>
      </c>
    </row>
    <row r="10" spans="2:5" s="30" customFormat="1" ht="12" customHeight="1">
      <c r="B10" s="59"/>
      <c r="C10" s="59"/>
      <c r="D10" s="59"/>
      <c r="E10" s="34"/>
    </row>
    <row r="11" spans="2:5" s="30" customFormat="1" ht="12" customHeight="1">
      <c r="B11" s="59"/>
      <c r="C11" s="59"/>
      <c r="D11" s="59"/>
      <c r="E11" s="34"/>
    </row>
    <row r="12" ht="15">
      <c r="B12" s="31" t="s">
        <v>55</v>
      </c>
    </row>
    <row r="13" spans="2:5" s="30" customFormat="1" ht="12" customHeight="1">
      <c r="B13" s="59" t="s">
        <v>6</v>
      </c>
      <c r="C13" s="59"/>
      <c r="D13" s="59"/>
      <c r="E13" s="35">
        <f>80.14</f>
        <v>80.14</v>
      </c>
    </row>
    <row r="14" spans="2:5" s="30" customFormat="1" ht="12" customHeight="1">
      <c r="B14" s="59" t="s">
        <v>56</v>
      </c>
      <c r="C14" s="59"/>
      <c r="D14" s="59"/>
      <c r="E14" s="35">
        <f>1271+428.51</f>
        <v>1699.51</v>
      </c>
    </row>
    <row r="15" spans="2:5" s="30" customFormat="1" ht="12" customHeight="1">
      <c r="B15" s="59" t="s">
        <v>51</v>
      </c>
      <c r="C15" s="59"/>
      <c r="D15" s="59"/>
      <c r="E15" s="34">
        <v>141.22</v>
      </c>
    </row>
    <row r="16" spans="2:5" s="30" customFormat="1" ht="12" customHeight="1">
      <c r="B16" s="59" t="s">
        <v>52</v>
      </c>
      <c r="C16" s="59"/>
      <c r="D16" s="59"/>
      <c r="E16" s="34">
        <v>160.58</v>
      </c>
    </row>
    <row r="17" spans="2:5" s="30" customFormat="1" ht="12" customHeight="1">
      <c r="B17" s="59" t="s">
        <v>53</v>
      </c>
      <c r="C17" s="59"/>
      <c r="D17" s="59"/>
      <c r="E17" s="34">
        <v>50</v>
      </c>
    </row>
    <row r="18" spans="2:5" s="30" customFormat="1" ht="12" customHeight="1">
      <c r="B18" s="59" t="s">
        <v>54</v>
      </c>
      <c r="C18" s="59"/>
      <c r="D18" s="59"/>
      <c r="E18" s="34">
        <v>558.75</v>
      </c>
    </row>
    <row r="19" spans="2:5" s="30" customFormat="1" ht="12" customHeight="1">
      <c r="B19" s="59" t="s">
        <v>11</v>
      </c>
      <c r="C19" s="59"/>
      <c r="D19" s="59"/>
      <c r="E19" s="34">
        <v>112</v>
      </c>
    </row>
    <row r="20" spans="2:5" s="30" customFormat="1" ht="12" customHeight="1">
      <c r="B20" s="59" t="s">
        <v>11</v>
      </c>
      <c r="C20" s="59"/>
      <c r="D20" s="59"/>
      <c r="E20" s="34">
        <v>112</v>
      </c>
    </row>
    <row r="21" spans="2:5" s="30" customFormat="1" ht="12" customHeight="1">
      <c r="B21" s="59" t="s">
        <v>67</v>
      </c>
      <c r="C21" s="59"/>
      <c r="D21" s="59"/>
      <c r="E21" s="34">
        <v>731.09</v>
      </c>
    </row>
    <row r="22" spans="2:5" s="30" customFormat="1" ht="36" customHeight="1">
      <c r="B22" s="59" t="s">
        <v>68</v>
      </c>
      <c r="C22" s="59"/>
      <c r="D22" s="59"/>
      <c r="E22" s="34">
        <v>542.01</v>
      </c>
    </row>
    <row r="23" spans="2:5" s="30" customFormat="1" ht="12" customHeight="1">
      <c r="B23" s="59" t="s">
        <v>25</v>
      </c>
      <c r="C23" s="59"/>
      <c r="D23" s="59"/>
      <c r="E23" s="34">
        <v>3820</v>
      </c>
    </row>
    <row r="24" spans="2:5" s="30" customFormat="1" ht="12" customHeight="1">
      <c r="B24" s="59" t="s">
        <v>69</v>
      </c>
      <c r="C24" s="59"/>
      <c r="D24" s="59"/>
      <c r="E24" s="34">
        <v>556.16</v>
      </c>
    </row>
    <row r="25" spans="2:5" s="30" customFormat="1" ht="12" customHeight="1">
      <c r="B25" s="59" t="s">
        <v>77</v>
      </c>
      <c r="C25" s="59"/>
      <c r="D25" s="59"/>
      <c r="E25" s="34">
        <v>580.1</v>
      </c>
    </row>
    <row r="26" spans="2:5" s="30" customFormat="1" ht="12" customHeight="1">
      <c r="B26" s="36"/>
      <c r="C26" s="36"/>
      <c r="D26" s="36"/>
      <c r="E26" s="34"/>
    </row>
    <row r="27" spans="2:5" s="30" customFormat="1" ht="25.5" customHeight="1">
      <c r="B27" s="59" t="s">
        <v>27</v>
      </c>
      <c r="C27" s="59"/>
      <c r="D27" s="59"/>
      <c r="E27" s="34">
        <v>577.18</v>
      </c>
    </row>
    <row r="28" spans="2:5" s="30" customFormat="1" ht="24.75" customHeight="1">
      <c r="B28" s="59" t="s">
        <v>14</v>
      </c>
      <c r="C28" s="59"/>
      <c r="D28" s="59"/>
      <c r="E28" s="34">
        <v>629.02</v>
      </c>
    </row>
    <row r="29" spans="2:5" s="30" customFormat="1" ht="24.75" customHeight="1">
      <c r="B29" s="59" t="s">
        <v>5</v>
      </c>
      <c r="C29" s="59"/>
      <c r="D29" s="59"/>
      <c r="E29" s="34">
        <v>728.7</v>
      </c>
    </row>
    <row r="30" spans="2:5" s="30" customFormat="1" ht="24.75" customHeight="1">
      <c r="B30" s="59" t="s">
        <v>57</v>
      </c>
      <c r="C30" s="59"/>
      <c r="D30" s="59"/>
      <c r="E30" s="34">
        <v>783.57</v>
      </c>
    </row>
    <row r="31" spans="2:5" s="30" customFormat="1" ht="24.75" customHeight="1">
      <c r="B31" s="59" t="s">
        <v>20</v>
      </c>
      <c r="C31" s="59"/>
      <c r="D31" s="59"/>
      <c r="E31" s="34">
        <v>907.6</v>
      </c>
    </row>
    <row r="32" spans="2:5" s="30" customFormat="1" ht="24.75" customHeight="1">
      <c r="B32" s="59" t="s">
        <v>24</v>
      </c>
      <c r="C32" s="59"/>
      <c r="D32" s="59"/>
      <c r="E32" s="34">
        <v>1098.59</v>
      </c>
    </row>
    <row r="33" spans="2:5" s="30" customFormat="1" ht="24.75" customHeight="1">
      <c r="B33" s="59" t="s">
        <v>28</v>
      </c>
      <c r="C33" s="59"/>
      <c r="D33" s="59"/>
      <c r="E33" s="34">
        <v>1917.18</v>
      </c>
    </row>
    <row r="34" spans="2:5" s="30" customFormat="1" ht="24.75" customHeight="1">
      <c r="B34" s="59" t="s">
        <v>58</v>
      </c>
      <c r="C34" s="59"/>
      <c r="D34" s="59"/>
      <c r="E34" s="34">
        <f>E33</f>
        <v>1917.18</v>
      </c>
    </row>
    <row r="35" spans="2:5" s="30" customFormat="1" ht="12" customHeight="1">
      <c r="B35" s="59"/>
      <c r="C35" s="59"/>
      <c r="D35" s="59"/>
      <c r="E35" s="34"/>
    </row>
    <row r="36" spans="2:5" s="30" customFormat="1" ht="12" customHeight="1">
      <c r="B36" s="59"/>
      <c r="C36" s="59"/>
      <c r="D36" s="59"/>
      <c r="E36" s="34"/>
    </row>
    <row r="37" spans="2:5" s="30" customFormat="1" ht="42" customHeight="1">
      <c r="B37" s="59" t="s">
        <v>15</v>
      </c>
      <c r="C37" s="59"/>
      <c r="D37" s="59"/>
      <c r="E37" s="34">
        <v>1285.22</v>
      </c>
    </row>
    <row r="38" spans="2:5" s="30" customFormat="1" ht="24.75" customHeight="1">
      <c r="B38" s="59" t="s">
        <v>7</v>
      </c>
      <c r="C38" s="59"/>
      <c r="D38" s="59"/>
      <c r="E38" s="34">
        <v>223.42</v>
      </c>
    </row>
    <row r="39" spans="2:5" s="30" customFormat="1" ht="24.75" customHeight="1">
      <c r="B39" s="37"/>
      <c r="C39" s="37"/>
      <c r="D39" s="37"/>
      <c r="E39" s="34"/>
    </row>
    <row r="40" spans="2:5" s="30" customFormat="1" ht="22.5" customHeight="1">
      <c r="B40" s="59" t="s">
        <v>3</v>
      </c>
      <c r="C40" s="59"/>
      <c r="D40" s="59"/>
      <c r="E40" s="34">
        <v>482.38</v>
      </c>
    </row>
    <row r="41" spans="2:5" s="30" customFormat="1" ht="22.5" customHeight="1">
      <c r="B41" s="37"/>
      <c r="C41" s="37"/>
      <c r="D41" s="37"/>
      <c r="E41" s="34"/>
    </row>
    <row r="42" spans="2:5" s="30" customFormat="1" ht="37.5" customHeight="1">
      <c r="B42" s="59" t="s">
        <v>26</v>
      </c>
      <c r="C42" s="59"/>
      <c r="D42" s="59"/>
      <c r="E42" s="34">
        <v>1541.75</v>
      </c>
    </row>
    <row r="43" spans="2:5" s="30" customFormat="1" ht="37.5" customHeight="1">
      <c r="B43" s="59" t="s">
        <v>2</v>
      </c>
      <c r="C43" s="59"/>
      <c r="D43" s="59"/>
      <c r="E43" s="34">
        <v>1730.92</v>
      </c>
    </row>
    <row r="44" spans="2:5" s="30" customFormat="1" ht="37.5" customHeight="1">
      <c r="B44" s="59" t="s">
        <v>23</v>
      </c>
      <c r="C44" s="59"/>
      <c r="D44" s="59"/>
      <c r="E44" s="34">
        <v>2554.33</v>
      </c>
    </row>
    <row r="45" spans="2:5" s="30" customFormat="1" ht="37.5" customHeight="1">
      <c r="B45" s="59" t="s">
        <v>60</v>
      </c>
      <c r="C45" s="59"/>
      <c r="D45" s="59"/>
      <c r="E45" s="34">
        <v>2623.43</v>
      </c>
    </row>
    <row r="46" spans="2:5" s="30" customFormat="1" ht="37.5" customHeight="1">
      <c r="B46" s="59" t="s">
        <v>59</v>
      </c>
      <c r="C46" s="59"/>
      <c r="D46" s="59"/>
      <c r="E46" s="34">
        <v>2719.26</v>
      </c>
    </row>
    <row r="47" spans="2:5" s="30" customFormat="1" ht="14.25" customHeight="1">
      <c r="B47" s="59" t="s">
        <v>61</v>
      </c>
      <c r="C47" s="59"/>
      <c r="D47" s="59"/>
      <c r="E47" s="34">
        <v>2096.57</v>
      </c>
    </row>
    <row r="48" spans="2:5" s="30" customFormat="1" ht="15">
      <c r="B48" s="59" t="s">
        <v>62</v>
      </c>
      <c r="C48" s="59"/>
      <c r="D48" s="59"/>
      <c r="E48" s="34">
        <f>E54*2</f>
        <v>1441.68</v>
      </c>
    </row>
    <row r="49" spans="2:5" s="30" customFormat="1" ht="15">
      <c r="B49" s="59" t="s">
        <v>63</v>
      </c>
      <c r="C49" s="59"/>
      <c r="D49" s="59"/>
      <c r="E49" s="34">
        <f>E54+E55</f>
        <v>1613.3200000000002</v>
      </c>
    </row>
    <row r="50" spans="2:5" s="30" customFormat="1" ht="14.25" customHeight="1">
      <c r="B50" s="59" t="s">
        <v>29</v>
      </c>
      <c r="C50" s="59"/>
      <c r="D50" s="59"/>
      <c r="E50" s="34">
        <f>E54+E56</f>
        <v>1719.76</v>
      </c>
    </row>
    <row r="51" spans="2:5" s="30" customFormat="1" ht="14.25" customHeight="1">
      <c r="B51" s="59" t="s">
        <v>49</v>
      </c>
      <c r="C51" s="59"/>
      <c r="D51" s="59"/>
      <c r="E51" s="34">
        <f>E54+E57</f>
        <v>1761.5619003228362</v>
      </c>
    </row>
    <row r="52" spans="2:5" s="30" customFormat="1" ht="14.25" customHeight="1">
      <c r="B52" s="59" t="s">
        <v>79</v>
      </c>
      <c r="C52" s="59"/>
      <c r="D52" s="59"/>
      <c r="E52" s="34">
        <v>2540</v>
      </c>
    </row>
    <row r="53" spans="2:5" s="30" customFormat="1" ht="12" customHeight="1">
      <c r="B53" s="59"/>
      <c r="C53" s="59"/>
      <c r="D53" s="59"/>
      <c r="E53" s="34"/>
    </row>
    <row r="54" spans="2:5" s="30" customFormat="1" ht="15">
      <c r="B54" s="59" t="s">
        <v>70</v>
      </c>
      <c r="C54" s="59"/>
      <c r="D54" s="59"/>
      <c r="E54" s="34">
        <v>720.84</v>
      </c>
    </row>
    <row r="55" spans="2:5" s="30" customFormat="1" ht="15" customHeight="1">
      <c r="B55" s="59" t="s">
        <v>71</v>
      </c>
      <c r="C55" s="59"/>
      <c r="D55" s="59"/>
      <c r="E55" s="34">
        <v>892.48</v>
      </c>
    </row>
    <row r="56" spans="2:5" s="30" customFormat="1" ht="14.25" customHeight="1">
      <c r="B56" s="59" t="s">
        <v>72</v>
      </c>
      <c r="C56" s="59"/>
      <c r="D56" s="59"/>
      <c r="E56" s="34">
        <v>998.92</v>
      </c>
    </row>
    <row r="57" spans="2:5" s="30" customFormat="1" ht="14.25" customHeight="1">
      <c r="B57" s="59" t="s">
        <v>73</v>
      </c>
      <c r="C57" s="59"/>
      <c r="D57" s="59"/>
      <c r="E57" s="12">
        <f>'[1]2017 год'!$J$166</f>
        <v>1040.7219003228363</v>
      </c>
    </row>
    <row r="58" spans="2:6" s="30" customFormat="1" ht="15" customHeight="1">
      <c r="B58" s="59" t="s">
        <v>74</v>
      </c>
      <c r="C58" s="59"/>
      <c r="D58" s="59"/>
      <c r="E58" s="12">
        <f>'[1]2017 год'!$J$177</f>
        <v>1423.8940268246333</v>
      </c>
      <c r="F58" s="33"/>
    </row>
    <row r="59" spans="2:5" s="30" customFormat="1" ht="15" customHeight="1">
      <c r="B59" s="59"/>
      <c r="C59" s="59"/>
      <c r="D59" s="59"/>
      <c r="E59" s="12"/>
    </row>
    <row r="60" spans="2:6" s="30" customFormat="1" ht="15" customHeight="1">
      <c r="B60" s="59" t="s">
        <v>75</v>
      </c>
      <c r="C60" s="59"/>
      <c r="D60" s="59"/>
      <c r="E60" s="12">
        <f>'[1]2017 год'!$J$189</f>
        <v>7669.393914751781</v>
      </c>
      <c r="F60" s="33"/>
    </row>
    <row r="61" spans="2:5" s="30" customFormat="1" ht="15" customHeight="1">
      <c r="B61" s="59" t="s">
        <v>76</v>
      </c>
      <c r="C61" s="59"/>
      <c r="D61" s="59"/>
      <c r="E61" s="12">
        <f>'[1]2017 год'!$J$201</f>
        <v>11278.410667718827</v>
      </c>
    </row>
    <row r="62" spans="2:5" s="30" customFormat="1" ht="14.25" customHeight="1">
      <c r="B62" s="37"/>
      <c r="C62" s="37"/>
      <c r="D62" s="37"/>
      <c r="E62" s="34"/>
    </row>
    <row r="63" spans="2:5" s="30" customFormat="1" ht="12" customHeight="1">
      <c r="B63" s="59" t="s">
        <v>64</v>
      </c>
      <c r="C63" s="59"/>
      <c r="D63" s="59"/>
      <c r="E63" s="34">
        <v>68.68</v>
      </c>
    </row>
    <row r="64" spans="2:5" s="30" customFormat="1" ht="12" customHeight="1">
      <c r="B64" s="59"/>
      <c r="C64" s="59"/>
      <c r="D64" s="59"/>
      <c r="E64" s="34"/>
    </row>
    <row r="65" spans="2:5" s="30" customFormat="1" ht="22.5" customHeight="1">
      <c r="B65" s="59" t="s">
        <v>13</v>
      </c>
      <c r="C65" s="59"/>
      <c r="D65" s="59"/>
      <c r="E65" s="34">
        <v>565.23</v>
      </c>
    </row>
    <row r="66" spans="2:5" s="30" customFormat="1" ht="23.25" customHeight="1">
      <c r="B66" s="59" t="s">
        <v>12</v>
      </c>
      <c r="C66" s="59"/>
      <c r="D66" s="59"/>
      <c r="E66" s="34">
        <v>283.85</v>
      </c>
    </row>
    <row r="67" spans="2:5" s="30" customFormat="1" ht="40.5" customHeight="1">
      <c r="B67" s="59" t="s">
        <v>65</v>
      </c>
      <c r="C67" s="59"/>
      <c r="D67" s="59"/>
      <c r="E67" s="34">
        <v>1396.29</v>
      </c>
    </row>
    <row r="68" spans="2:5" s="30" customFormat="1" ht="27" customHeight="1">
      <c r="B68" s="59" t="s">
        <v>66</v>
      </c>
      <c r="C68" s="59"/>
      <c r="D68" s="59"/>
      <c r="E68" s="34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2019-10-29T02:10:09Z</dcterms:modified>
  <cp:category/>
  <cp:version/>
  <cp:contentType/>
  <cp:contentStatus/>
</cp:coreProperties>
</file>